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228"/>
  <workbookPr filterPrivacy="1" defaultThemeVersion="124226"/>
  <xr:revisionPtr revIDLastSave="0" documentId="13_ncr:1_{51E92759-9E62-49BC-BC11-548E56DBC83A}" xr6:coauthVersionLast="45" xr6:coauthVersionMax="45" xr10:uidLastSave="{00000000-0000-0000-0000-000000000000}"/>
  <bookViews>
    <workbookView xWindow="-40" yWindow="-40" windowWidth="19280" windowHeight="10280" tabRatio="547" xr2:uid="{00000000-000D-0000-FFFF-FFFF00000000}"/>
  </bookViews>
  <sheets>
    <sheet name="Group I vs Group II" sheetId="20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23" i="20" l="1"/>
  <c r="E9" i="20"/>
  <c r="D19" i="20" s="1"/>
  <c r="D17" i="20"/>
  <c r="D18" i="20"/>
  <c r="D24" i="20"/>
  <c r="D25" i="20"/>
  <c r="E23" i="20"/>
  <c r="E26" i="20" s="1"/>
  <c r="F9" i="20"/>
  <c r="E21" i="20" s="1"/>
  <c r="E24" i="20"/>
  <c r="E25" i="20"/>
  <c r="F23" i="20"/>
  <c r="G9" i="20"/>
  <c r="F17" i="20" s="1"/>
  <c r="F24" i="20"/>
  <c r="F25" i="20"/>
  <c r="G23" i="20"/>
  <c r="H9" i="20"/>
  <c r="G19" i="20" s="1"/>
  <c r="G17" i="20"/>
  <c r="G18" i="20"/>
  <c r="G24" i="20"/>
  <c r="G25" i="20"/>
  <c r="H23" i="20"/>
  <c r="I9" i="20"/>
  <c r="H20" i="20" s="1"/>
  <c r="H17" i="20"/>
  <c r="H18" i="20"/>
  <c r="H19" i="20"/>
  <c r="H24" i="20"/>
  <c r="H25" i="20"/>
  <c r="D13" i="20"/>
  <c r="D9" i="20"/>
  <c r="F13" i="20"/>
  <c r="G13" i="20"/>
  <c r="H13" i="20"/>
  <c r="I13" i="20"/>
  <c r="E13" i="20"/>
  <c r="E20" i="20" l="1"/>
  <c r="E19" i="20"/>
  <c r="H26" i="20"/>
  <c r="F26" i="20"/>
  <c r="E18" i="20"/>
  <c r="G26" i="20"/>
  <c r="E17" i="20"/>
  <c r="E22" i="20" s="1"/>
  <c r="E36" i="20" s="1"/>
  <c r="D26" i="20"/>
  <c r="F18" i="20"/>
  <c r="F19" i="20"/>
  <c r="F20" i="20"/>
  <c r="F21" i="20"/>
  <c r="G21" i="20"/>
  <c r="D21" i="20"/>
  <c r="H21" i="20"/>
  <c r="H22" i="20" s="1"/>
  <c r="G20" i="20"/>
  <c r="D20" i="20"/>
  <c r="F22" i="20" l="1"/>
  <c r="F31" i="20" s="1"/>
  <c r="F44" i="20" s="1"/>
  <c r="D22" i="20"/>
  <c r="D37" i="20" s="1"/>
  <c r="D51" i="20" s="1"/>
  <c r="G22" i="20"/>
  <c r="G37" i="20" s="1"/>
  <c r="G51" i="20" s="1"/>
  <c r="D36" i="20"/>
  <c r="F34" i="20"/>
  <c r="F47" i="20" s="1"/>
  <c r="F37" i="20"/>
  <c r="F51" i="20" s="1"/>
  <c r="F38" i="20"/>
  <c r="F52" i="20" s="1"/>
  <c r="F36" i="20"/>
  <c r="G38" i="20"/>
  <c r="G52" i="20" s="1"/>
  <c r="E33" i="20"/>
  <c r="E46" i="20" s="1"/>
  <c r="E37" i="20"/>
  <c r="E51" i="20" s="1"/>
  <c r="E31" i="20"/>
  <c r="E44" i="20" s="1"/>
  <c r="E30" i="20"/>
  <c r="E34" i="20"/>
  <c r="E47" i="20" s="1"/>
  <c r="E32" i="20"/>
  <c r="E45" i="20" s="1"/>
  <c r="E38" i="20"/>
  <c r="E52" i="20" s="1"/>
  <c r="H32" i="20"/>
  <c r="H45" i="20" s="1"/>
  <c r="H33" i="20"/>
  <c r="H46" i="20" s="1"/>
  <c r="H34" i="20"/>
  <c r="H47" i="20" s="1"/>
  <c r="H36" i="20"/>
  <c r="H30" i="20"/>
  <c r="H37" i="20"/>
  <c r="H51" i="20" s="1"/>
  <c r="H31" i="20"/>
  <c r="H44" i="20" s="1"/>
  <c r="H38" i="20"/>
  <c r="H52" i="20" s="1"/>
  <c r="E50" i="20"/>
  <c r="G33" i="20" l="1"/>
  <c r="G46" i="20" s="1"/>
  <c r="G31" i="20"/>
  <c r="G44" i="20" s="1"/>
  <c r="D33" i="20"/>
  <c r="D46" i="20" s="1"/>
  <c r="G32" i="20"/>
  <c r="G45" i="20" s="1"/>
  <c r="F30" i="20"/>
  <c r="F43" i="20" s="1"/>
  <c r="D34" i="20"/>
  <c r="D47" i="20" s="1"/>
  <c r="G34" i="20"/>
  <c r="G47" i="20" s="1"/>
  <c r="F33" i="20"/>
  <c r="F46" i="20" s="1"/>
  <c r="D30" i="20"/>
  <c r="D43" i="20" s="1"/>
  <c r="G30" i="20"/>
  <c r="G35" i="20" s="1"/>
  <c r="G48" i="20" s="1"/>
  <c r="F32" i="20"/>
  <c r="F45" i="20" s="1"/>
  <c r="D32" i="20"/>
  <c r="D45" i="20" s="1"/>
  <c r="G36" i="20"/>
  <c r="D31" i="20"/>
  <c r="D44" i="20" s="1"/>
  <c r="D38" i="20"/>
  <c r="D52" i="20" s="1"/>
  <c r="H35" i="20"/>
  <c r="H48" i="20" s="1"/>
  <c r="H43" i="20"/>
  <c r="H39" i="20"/>
  <c r="H53" i="20" s="1"/>
  <c r="H50" i="20"/>
  <c r="H54" i="20" s="1"/>
  <c r="D50" i="20"/>
  <c r="D54" i="20" s="1"/>
  <c r="E39" i="20"/>
  <c r="E53" i="20" s="1"/>
  <c r="E43" i="20"/>
  <c r="E35" i="20"/>
  <c r="E48" i="20" s="1"/>
  <c r="D35" i="20"/>
  <c r="D48" i="20" s="1"/>
  <c r="E54" i="20"/>
  <c r="G43" i="20"/>
  <c r="F39" i="20"/>
  <c r="F53" i="20" s="1"/>
  <c r="F50" i="20"/>
  <c r="F54" i="20" s="1"/>
  <c r="G39" i="20"/>
  <c r="G53" i="20" s="1"/>
  <c r="G50" i="20"/>
  <c r="G54" i="20" s="1"/>
  <c r="D39" i="20" l="1"/>
  <c r="D53" i="20" s="1"/>
  <c r="F35" i="20"/>
  <c r="F48" i="20" s="1"/>
  <c r="E49" i="20"/>
  <c r="E56" i="20"/>
  <c r="D49" i="20"/>
  <c r="D56" i="20"/>
  <c r="F49" i="20"/>
  <c r="F56" i="20"/>
  <c r="G56" i="20"/>
  <c r="G49" i="20"/>
  <c r="H56" i="20"/>
  <c r="H49" i="20"/>
</calcChain>
</file>

<file path=xl/sharedStrings.xml><?xml version="1.0" encoding="utf-8"?>
<sst xmlns="http://schemas.openxmlformats.org/spreadsheetml/2006/main" count="98" uniqueCount="38">
  <si>
    <t>Average Ct Value</t>
  </si>
  <si>
    <t>Sample description</t>
  </si>
  <si>
    <t>Sample Name</t>
  </si>
  <si>
    <t>G6PD</t>
  </si>
  <si>
    <t>SO_7576_1</t>
  </si>
  <si>
    <t>SO_7576_3</t>
  </si>
  <si>
    <t>Average Ct ValueDelta Ct (Test Gene Ct - House keeping Gene Ct)</t>
  </si>
  <si>
    <t>Delta Delta Ct (Test -Control)</t>
  </si>
  <si>
    <t>Fold change (2^-DDCT)</t>
  </si>
  <si>
    <t>SO_7576_7</t>
  </si>
  <si>
    <t>SO_7576_8</t>
  </si>
  <si>
    <t>SO_7576_2</t>
  </si>
  <si>
    <t>SO_7576_4</t>
  </si>
  <si>
    <t>SO_7576_5</t>
  </si>
  <si>
    <t>SO_7576_6</t>
  </si>
  <si>
    <t xml:space="preserve">Group-I </t>
  </si>
  <si>
    <t>Group-I Average Ct</t>
  </si>
  <si>
    <t>Group-II</t>
  </si>
  <si>
    <t>Group-II Average Ct</t>
  </si>
  <si>
    <t>Ttest</t>
  </si>
  <si>
    <t>SE</t>
  </si>
  <si>
    <t>Statistical Analysis</t>
  </si>
  <si>
    <t>Average Fold change</t>
  </si>
  <si>
    <t>Average DDCT</t>
  </si>
  <si>
    <t>Average DCT</t>
  </si>
  <si>
    <t>1WV86.1</t>
  </si>
  <si>
    <t>5Y217.1</t>
  </si>
  <si>
    <t>C88Z1.1</t>
  </si>
  <si>
    <t>RW91L</t>
  </si>
  <si>
    <t>YL3ZN</t>
  </si>
  <si>
    <t xml:space="preserve">Supplementary Table 8. Real-time PCR analysis for the foliar disease resistance-linked genes among the resistant and the susceptible genotypes of peanut </t>
  </si>
  <si>
    <t>MLO-like protein 1-like [Glycine max]</t>
  </si>
  <si>
    <t>Seed linoleate 9S-lipoxygenase</t>
  </si>
  <si>
    <t>Glucan endo-1,3-beta-glucosidase-like protein 2-like [Glycine max]</t>
  </si>
  <si>
    <t>Lipase/lipooxygenase, PLAT/LH2 family protein</t>
  </si>
  <si>
    <t>Receptor-like kinase 1</t>
  </si>
  <si>
    <t>Gene</t>
  </si>
  <si>
    <t>Annotation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</si>
</sst>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-0.249977111117893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4" fillId="0" borderId="0" applyNumberFormat="0" applyFill="0" applyBorder="0" applyAlignment="0" applyProtection="0"/>
    <xf numFmtId="0" fontId="5" fillId="0" borderId="1" applyNumberFormat="0" applyFill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7" fillId="0" borderId="0" applyNumberFormat="0" applyFill="0" applyBorder="0" applyAlignment="0" applyProtection="0"/>
    <xf numFmtId="0" fontId="8" fillId="2" borderId="0" applyNumberFormat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4" applyNumberFormat="0" applyAlignment="0" applyProtection="0"/>
    <xf numFmtId="0" fontId="12" fillId="6" borderId="5" applyNumberFormat="0" applyAlignment="0" applyProtection="0"/>
    <xf numFmtId="0" fontId="13" fillId="6" borderId="4" applyNumberFormat="0" applyAlignment="0" applyProtection="0"/>
    <xf numFmtId="0" fontId="14" fillId="0" borderId="6" applyNumberFormat="0" applyFill="0" applyAlignment="0" applyProtection="0"/>
    <xf numFmtId="0" fontId="15" fillId="7" borderId="7" applyNumberFormat="0" applyAlignment="0" applyProtection="0"/>
    <xf numFmtId="0" fontId="2" fillId="0" borderId="0" applyNumberFormat="0" applyFill="0" applyBorder="0" applyAlignment="0" applyProtection="0"/>
    <xf numFmtId="0" fontId="3" fillId="8" borderId="8" applyNumberFormat="0" applyFont="0" applyAlignment="0" applyProtection="0"/>
    <xf numFmtId="0" fontId="16" fillId="0" borderId="0" applyNumberFormat="0" applyFill="0" applyBorder="0" applyAlignment="0" applyProtection="0"/>
    <xf numFmtId="0" fontId="1" fillId="0" borderId="9" applyNumberFormat="0" applyFill="0" applyAlignment="0" applyProtection="0"/>
    <xf numFmtId="0" fontId="17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4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/>
    <xf numFmtId="0" fontId="1" fillId="0" borderId="0" xfId="0" applyFont="1"/>
    <xf numFmtId="0" fontId="1" fillId="0" borderId="10" xfId="0" applyFont="1" applyFill="1" applyBorder="1" applyAlignment="1">
      <alignment horizontal="center"/>
    </xf>
    <xf numFmtId="0" fontId="0" fillId="0" borderId="0" xfId="0" applyFill="1"/>
    <xf numFmtId="0" fontId="0" fillId="0" borderId="10" xfId="0" applyFill="1" applyBorder="1" applyAlignment="1">
      <alignment horizontal="center"/>
    </xf>
    <xf numFmtId="0" fontId="0" fillId="0" borderId="10" xfId="0" applyBorder="1" applyAlignment="1">
      <alignment horizontal="center"/>
    </xf>
    <xf numFmtId="0" fontId="1" fillId="0" borderId="10" xfId="0" applyFon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2" fontId="0" fillId="0" borderId="0" xfId="0" applyNumberFormat="1"/>
    <xf numFmtId="0" fontId="1" fillId="34" borderId="10" xfId="0" applyFont="1" applyFill="1" applyBorder="1" applyAlignment="1">
      <alignment horizontal="center" vertical="center"/>
    </xf>
    <xf numFmtId="0" fontId="1" fillId="35" borderId="10" xfId="0" applyFont="1" applyFill="1" applyBorder="1" applyAlignment="1">
      <alignment horizontal="center" vertical="center"/>
    </xf>
    <xf numFmtId="2" fontId="19" fillId="34" borderId="10" xfId="0" applyNumberFormat="1" applyFont="1" applyFill="1" applyBorder="1" applyAlignment="1">
      <alignment horizontal="center" vertical="center"/>
    </xf>
    <xf numFmtId="2" fontId="1" fillId="35" borderId="1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2" fontId="1" fillId="0" borderId="0" xfId="0" applyNumberFormat="1" applyFont="1" applyFill="1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  <xf numFmtId="2" fontId="1" fillId="34" borderId="10" xfId="0" applyNumberFormat="1" applyFont="1" applyFill="1" applyBorder="1" applyAlignment="1">
      <alignment horizontal="center" vertical="center"/>
    </xf>
    <xf numFmtId="0" fontId="0" fillId="33" borderId="10" xfId="0" applyFill="1" applyBorder="1" applyAlignment="1">
      <alignment horizontal="center" vertical="center"/>
    </xf>
    <xf numFmtId="2" fontId="0" fillId="33" borderId="10" xfId="0" applyNumberFormat="1" applyFill="1" applyBorder="1" applyAlignment="1">
      <alignment horizontal="center" vertical="center"/>
    </xf>
    <xf numFmtId="0" fontId="0" fillId="36" borderId="10" xfId="0" applyFill="1" applyBorder="1" applyAlignment="1">
      <alignment horizontal="center" vertical="center"/>
    </xf>
    <xf numFmtId="2" fontId="0" fillId="36" borderId="10" xfId="0" applyNumberFormat="1" applyFill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2" fontId="0" fillId="0" borderId="10" xfId="0" applyNumberFormat="1" applyBorder="1"/>
    <xf numFmtId="2" fontId="0" fillId="0" borderId="10" xfId="0" applyNumberFormat="1" applyFill="1" applyBorder="1" applyAlignment="1">
      <alignment horizontal="center" vertical="center"/>
    </xf>
    <xf numFmtId="2" fontId="1" fillId="0" borderId="10" xfId="0" applyNumberFormat="1" applyFont="1" applyFill="1" applyBorder="1" applyAlignment="1">
      <alignment horizontal="center" vertical="center"/>
    </xf>
    <xf numFmtId="2" fontId="0" fillId="0" borderId="0" xfId="0" applyNumberFormat="1" applyFill="1"/>
    <xf numFmtId="0" fontId="1" fillId="0" borderId="10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33" borderId="11" xfId="0" applyFont="1" applyFill="1" applyBorder="1" applyAlignment="1">
      <alignment horizontal="center" vertical="center"/>
    </xf>
    <xf numFmtId="0" fontId="1" fillId="33" borderId="12" xfId="0" applyFont="1" applyFill="1" applyBorder="1" applyAlignment="1">
      <alignment horizontal="center" vertical="center"/>
    </xf>
    <xf numFmtId="0" fontId="1" fillId="33" borderId="10" xfId="0" applyFont="1" applyFill="1" applyBorder="1" applyAlignment="1">
      <alignment horizontal="center" vertical="center"/>
    </xf>
    <xf numFmtId="0" fontId="19" fillId="33" borderId="10" xfId="0" applyFont="1" applyFill="1" applyBorder="1" applyAlignment="1">
      <alignment horizontal="center" vertical="center"/>
    </xf>
    <xf numFmtId="0" fontId="19" fillId="33" borderId="11" xfId="0" applyFont="1" applyFill="1" applyBorder="1" applyAlignment="1">
      <alignment horizontal="center" vertical="center"/>
    </xf>
    <xf numFmtId="0" fontId="19" fillId="33" borderId="12" xfId="0" applyFont="1" applyFill="1" applyBorder="1" applyAlignment="1">
      <alignment horizontal="center" vertical="center"/>
    </xf>
    <xf numFmtId="0" fontId="19" fillId="33" borderId="13" xfId="0" applyFont="1" applyFill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0" fillId="0" borderId="10" xfId="0" applyFont="1" applyBorder="1" applyAlignment="1">
      <alignment horizontal="left" vertical="center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 xr:uid="{00000000-0005-0000-0000-000026000000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59"/>
  <sheetViews>
    <sheetView tabSelected="1" topLeftCell="A28" zoomScale="85" zoomScaleNormal="85" workbookViewId="0">
      <selection activeCell="J42" sqref="J42:J46"/>
    </sheetView>
  </sheetViews>
  <sheetFormatPr defaultColWidth="9.1796875" defaultRowHeight="14.5" x14ac:dyDescent="0.35"/>
  <cols>
    <col min="1" max="1" width="9.1796875" style="2"/>
    <col min="2" max="2" width="25.26953125" style="1" bestFit="1" customWidth="1"/>
    <col min="3" max="3" width="27.453125" style="1" bestFit="1" customWidth="1"/>
    <col min="4" max="4" width="13.1796875" style="1" customWidth="1"/>
    <col min="5" max="5" width="12.7265625" style="1" customWidth="1"/>
    <col min="6" max="6" width="11.7265625" style="1" customWidth="1"/>
    <col min="7" max="7" width="12.7265625" style="2" customWidth="1"/>
    <col min="8" max="8" width="11.453125" style="2" bestFit="1" customWidth="1"/>
    <col min="9" max="9" width="14.7265625" style="2" customWidth="1"/>
    <col min="10" max="10" width="9.1796875" style="2"/>
    <col min="11" max="11" width="38.81640625" style="2" customWidth="1"/>
    <col min="12" max="16384" width="9.1796875" style="2"/>
  </cols>
  <sheetData>
    <row r="1" spans="1:9" x14ac:dyDescent="0.35">
      <c r="A1" s="30" t="s">
        <v>30</v>
      </c>
    </row>
    <row r="2" spans="1:9" s="3" customFormat="1" x14ac:dyDescent="0.35">
      <c r="B2" s="31" t="s">
        <v>0</v>
      </c>
      <c r="C2" s="32"/>
      <c r="D2" s="32"/>
      <c r="E2" s="32"/>
      <c r="F2" s="32"/>
      <c r="G2" s="32"/>
      <c r="H2" s="32"/>
      <c r="I2" s="32"/>
    </row>
    <row r="3" spans="1:9" s="3" customFormat="1" x14ac:dyDescent="0.35">
      <c r="B3" s="8" t="s">
        <v>1</v>
      </c>
      <c r="C3" s="8" t="s">
        <v>2</v>
      </c>
      <c r="D3" s="24" t="s">
        <v>3</v>
      </c>
      <c r="E3" s="24" t="s">
        <v>26</v>
      </c>
      <c r="F3" s="24" t="s">
        <v>27</v>
      </c>
      <c r="G3" s="24" t="s">
        <v>25</v>
      </c>
      <c r="H3" s="24" t="s">
        <v>28</v>
      </c>
      <c r="I3" s="24" t="s">
        <v>29</v>
      </c>
    </row>
    <row r="4" spans="1:9" s="5" customFormat="1" x14ac:dyDescent="0.35">
      <c r="B4" s="39" t="s">
        <v>15</v>
      </c>
      <c r="C4" s="6" t="s">
        <v>4</v>
      </c>
      <c r="D4" s="2">
        <v>27.225000000000001</v>
      </c>
      <c r="E4" s="25">
        <v>25.704999999999998</v>
      </c>
      <c r="F4" s="25">
        <v>27.3</v>
      </c>
      <c r="G4" s="25">
        <v>36.83</v>
      </c>
      <c r="H4" s="25">
        <v>29.494999999999997</v>
      </c>
      <c r="I4" s="25">
        <v>25.375</v>
      </c>
    </row>
    <row r="5" spans="1:9" x14ac:dyDescent="0.35">
      <c r="B5" s="39"/>
      <c r="C5" s="7" t="s">
        <v>11</v>
      </c>
      <c r="D5" s="25">
        <v>26.615000000000002</v>
      </c>
      <c r="E5" s="25">
        <v>28.914999999999999</v>
      </c>
      <c r="F5" s="25">
        <v>29.245000000000001</v>
      </c>
      <c r="G5" s="25">
        <v>38.980000000000004</v>
      </c>
      <c r="H5" s="25">
        <v>31.104999999999997</v>
      </c>
      <c r="I5" s="25">
        <v>27.975000000000001</v>
      </c>
    </row>
    <row r="6" spans="1:9" x14ac:dyDescent="0.35">
      <c r="B6" s="39"/>
      <c r="C6" s="7" t="s">
        <v>5</v>
      </c>
      <c r="D6" s="25">
        <v>27.685000000000002</v>
      </c>
      <c r="E6" s="25">
        <v>29.1</v>
      </c>
      <c r="F6" s="25">
        <v>29.69</v>
      </c>
      <c r="G6" s="25">
        <v>37.409999999999997</v>
      </c>
      <c r="H6" s="25">
        <v>31.47</v>
      </c>
      <c r="I6" s="25">
        <v>28.12</v>
      </c>
    </row>
    <row r="7" spans="1:9" x14ac:dyDescent="0.35">
      <c r="B7" s="39"/>
      <c r="C7" s="7" t="s">
        <v>12</v>
      </c>
      <c r="D7" s="25">
        <v>26.685000000000002</v>
      </c>
      <c r="E7" s="25">
        <v>29.259999999999998</v>
      </c>
      <c r="F7" s="25">
        <v>27.835000000000001</v>
      </c>
      <c r="G7" s="25">
        <v>35.784999999999997</v>
      </c>
      <c r="H7" s="25">
        <v>31.085000000000001</v>
      </c>
      <c r="I7" s="25">
        <v>28.414999999999999</v>
      </c>
    </row>
    <row r="8" spans="1:9" x14ac:dyDescent="0.35">
      <c r="B8" s="39"/>
      <c r="C8" s="7" t="s">
        <v>13</v>
      </c>
      <c r="D8" s="25">
        <v>26.375</v>
      </c>
      <c r="E8" s="25">
        <v>30.18</v>
      </c>
      <c r="F8" s="25">
        <v>28.005000000000003</v>
      </c>
      <c r="G8" s="25">
        <v>36.61</v>
      </c>
      <c r="H8" s="25">
        <v>30.87</v>
      </c>
      <c r="I8" s="25">
        <v>28.605</v>
      </c>
    </row>
    <row r="9" spans="1:9" x14ac:dyDescent="0.35">
      <c r="B9" s="39"/>
      <c r="C9" s="11" t="s">
        <v>16</v>
      </c>
      <c r="D9" s="13">
        <f>AVERAGE(D4:D8)</f>
        <v>26.917000000000002</v>
      </c>
      <c r="E9" s="13">
        <f t="shared" ref="E9:I9" si="0">AVERAGE(E4:E8)</f>
        <v>28.631999999999998</v>
      </c>
      <c r="F9" s="13">
        <f t="shared" si="0"/>
        <v>28.414999999999999</v>
      </c>
      <c r="G9" s="13">
        <f t="shared" si="0"/>
        <v>37.123000000000005</v>
      </c>
      <c r="H9" s="13">
        <f t="shared" si="0"/>
        <v>30.805</v>
      </c>
      <c r="I9" s="13">
        <f t="shared" si="0"/>
        <v>27.697999999999997</v>
      </c>
    </row>
    <row r="10" spans="1:9" x14ac:dyDescent="0.35">
      <c r="B10" s="38" t="s">
        <v>17</v>
      </c>
      <c r="C10" s="7" t="s">
        <v>14</v>
      </c>
      <c r="D10" s="25">
        <v>26.945</v>
      </c>
      <c r="E10" s="25">
        <v>29.945</v>
      </c>
      <c r="F10" s="25">
        <v>28.61</v>
      </c>
      <c r="G10" s="25">
        <v>36.825000000000003</v>
      </c>
      <c r="H10" s="25">
        <v>31.57</v>
      </c>
      <c r="I10" s="25">
        <v>28.344999999999999</v>
      </c>
    </row>
    <row r="11" spans="1:9" x14ac:dyDescent="0.35">
      <c r="B11" s="38"/>
      <c r="C11" s="7" t="s">
        <v>9</v>
      </c>
      <c r="D11" s="25">
        <v>27.25</v>
      </c>
      <c r="E11" s="25">
        <v>26.23</v>
      </c>
      <c r="F11" s="25">
        <v>27.185000000000002</v>
      </c>
      <c r="G11" s="25">
        <v>36.344999999999999</v>
      </c>
      <c r="H11" s="25">
        <v>29.344999999999999</v>
      </c>
      <c r="I11" s="25">
        <v>25.98</v>
      </c>
    </row>
    <row r="12" spans="1:9" x14ac:dyDescent="0.35">
      <c r="B12" s="38"/>
      <c r="C12" s="7" t="s">
        <v>10</v>
      </c>
      <c r="D12" s="25">
        <v>27.965</v>
      </c>
      <c r="E12" s="25">
        <v>31.465</v>
      </c>
      <c r="F12" s="25">
        <v>28.46</v>
      </c>
      <c r="G12" s="25">
        <v>39.880000000000003</v>
      </c>
      <c r="H12" s="25">
        <v>32.644999999999996</v>
      </c>
      <c r="I12" s="25">
        <v>28.564999999999998</v>
      </c>
    </row>
    <row r="13" spans="1:9" x14ac:dyDescent="0.35">
      <c r="B13" s="38"/>
      <c r="C13" s="12" t="s">
        <v>18</v>
      </c>
      <c r="D13" s="14">
        <f>AVERAGE(D10:D12)</f>
        <v>27.386666666666667</v>
      </c>
      <c r="E13" s="14">
        <f t="shared" ref="E13:I13" si="1">AVERAGE(E10:E12)</f>
        <v>29.213333333333335</v>
      </c>
      <c r="F13" s="14">
        <f t="shared" si="1"/>
        <v>28.084999999999997</v>
      </c>
      <c r="G13" s="14">
        <f t="shared" si="1"/>
        <v>37.683333333333337</v>
      </c>
      <c r="H13" s="14">
        <f t="shared" si="1"/>
        <v>31.186666666666667</v>
      </c>
      <c r="I13" s="14">
        <f t="shared" si="1"/>
        <v>27.63</v>
      </c>
    </row>
    <row r="15" spans="1:9" x14ac:dyDescent="0.35">
      <c r="B15" s="33" t="s">
        <v>6</v>
      </c>
      <c r="C15" s="33"/>
      <c r="D15" s="33"/>
      <c r="E15" s="33"/>
      <c r="F15" s="33"/>
      <c r="G15" s="33"/>
      <c r="H15" s="33"/>
      <c r="I15" s="33"/>
    </row>
    <row r="16" spans="1:9" x14ac:dyDescent="0.35">
      <c r="B16" s="8" t="s">
        <v>1</v>
      </c>
      <c r="C16" s="8" t="s">
        <v>2</v>
      </c>
      <c r="D16" s="24" t="s">
        <v>26</v>
      </c>
      <c r="E16" s="24" t="s">
        <v>27</v>
      </c>
      <c r="F16" s="24" t="s">
        <v>25</v>
      </c>
      <c r="G16" s="24" t="s">
        <v>28</v>
      </c>
      <c r="H16" s="24" t="s">
        <v>29</v>
      </c>
      <c r="I16" s="5"/>
    </row>
    <row r="17" spans="2:9" x14ac:dyDescent="0.35">
      <c r="B17" s="39" t="s">
        <v>15</v>
      </c>
      <c r="C17" s="6" t="s">
        <v>4</v>
      </c>
      <c r="D17" s="18">
        <f>$E$9-D4</f>
        <v>1.4069999999999965</v>
      </c>
      <c r="E17" s="18">
        <f>$F$9-D4</f>
        <v>1.1899999999999977</v>
      </c>
      <c r="F17" s="18">
        <f>$G$9-D4</f>
        <v>9.8980000000000032</v>
      </c>
      <c r="G17" s="18">
        <f>$H$9-D4</f>
        <v>3.5799999999999983</v>
      </c>
      <c r="H17" s="18">
        <f>$I$9-D4</f>
        <v>0.47299999999999542</v>
      </c>
      <c r="I17" s="26"/>
    </row>
    <row r="18" spans="2:9" x14ac:dyDescent="0.35">
      <c r="B18" s="39"/>
      <c r="C18" s="7" t="s">
        <v>11</v>
      </c>
      <c r="D18" s="18">
        <f t="shared" ref="D18:D21" si="2">$E$9-D5</f>
        <v>2.0169999999999959</v>
      </c>
      <c r="E18" s="18">
        <f>$F$9-D5</f>
        <v>1.7999999999999972</v>
      </c>
      <c r="F18" s="18">
        <f>$G$9-D5</f>
        <v>10.508000000000003</v>
      </c>
      <c r="G18" s="18">
        <f t="shared" ref="G18:G21" si="3">$H$9-D5</f>
        <v>4.1899999999999977</v>
      </c>
      <c r="H18" s="18">
        <f t="shared" ref="H18:H21" si="4">$I$9-D5</f>
        <v>1.0829999999999949</v>
      </c>
      <c r="I18" s="26"/>
    </row>
    <row r="19" spans="2:9" x14ac:dyDescent="0.35">
      <c r="B19" s="39"/>
      <c r="C19" s="7" t="s">
        <v>5</v>
      </c>
      <c r="D19" s="18">
        <f t="shared" si="2"/>
        <v>0.94699999999999562</v>
      </c>
      <c r="E19" s="18">
        <f>$F$9-D6</f>
        <v>0.72999999999999687</v>
      </c>
      <c r="F19" s="18">
        <f>$G$9-D6</f>
        <v>9.4380000000000024</v>
      </c>
      <c r="G19" s="18">
        <f t="shared" si="3"/>
        <v>3.1199999999999974</v>
      </c>
      <c r="H19" s="18">
        <f t="shared" si="4"/>
        <v>1.2999999999994571E-2</v>
      </c>
      <c r="I19" s="26"/>
    </row>
    <row r="20" spans="2:9" x14ac:dyDescent="0.35">
      <c r="B20" s="39"/>
      <c r="C20" s="7" t="s">
        <v>12</v>
      </c>
      <c r="D20" s="18">
        <f t="shared" si="2"/>
        <v>1.9469999999999956</v>
      </c>
      <c r="E20" s="18">
        <f>$F$9-D7</f>
        <v>1.7299999999999969</v>
      </c>
      <c r="F20" s="18">
        <f>$G$9-D7</f>
        <v>10.438000000000002</v>
      </c>
      <c r="G20" s="18">
        <f t="shared" si="3"/>
        <v>4.1199999999999974</v>
      </c>
      <c r="H20" s="18">
        <f t="shared" si="4"/>
        <v>1.0129999999999946</v>
      </c>
      <c r="I20" s="26"/>
    </row>
    <row r="21" spans="2:9" x14ac:dyDescent="0.35">
      <c r="B21" s="39"/>
      <c r="C21" s="7" t="s">
        <v>13</v>
      </c>
      <c r="D21" s="18">
        <f t="shared" si="2"/>
        <v>2.2569999999999979</v>
      </c>
      <c r="E21" s="18">
        <f>$F$9-D8</f>
        <v>2.0399999999999991</v>
      </c>
      <c r="F21" s="18">
        <f>$G$9-D8</f>
        <v>10.748000000000005</v>
      </c>
      <c r="G21" s="18">
        <f t="shared" si="3"/>
        <v>4.43</v>
      </c>
      <c r="H21" s="18">
        <f t="shared" si="4"/>
        <v>1.3229999999999968</v>
      </c>
      <c r="I21" s="26"/>
    </row>
    <row r="22" spans="2:9" x14ac:dyDescent="0.35">
      <c r="B22" s="39"/>
      <c r="C22" s="11" t="s">
        <v>24</v>
      </c>
      <c r="D22" s="19">
        <f>AVERAGE(D17:D21)</f>
        <v>1.7149999999999963</v>
      </c>
      <c r="E22" s="19">
        <f t="shared" ref="E22:H22" si="5">AVERAGE(E17:E21)</f>
        <v>1.4979999999999976</v>
      </c>
      <c r="F22" s="19">
        <f t="shared" si="5"/>
        <v>10.206000000000003</v>
      </c>
      <c r="G22" s="19">
        <f t="shared" si="5"/>
        <v>3.8879999999999981</v>
      </c>
      <c r="H22" s="19">
        <f t="shared" si="5"/>
        <v>0.78099999999999525</v>
      </c>
      <c r="I22" s="27"/>
    </row>
    <row r="23" spans="2:9" x14ac:dyDescent="0.35">
      <c r="B23" s="38" t="s">
        <v>17</v>
      </c>
      <c r="C23" s="7" t="s">
        <v>14</v>
      </c>
      <c r="D23" s="18">
        <f>E10-$D10</f>
        <v>3</v>
      </c>
      <c r="E23" s="18">
        <f t="shared" ref="E23:H25" si="6">F10-$D10</f>
        <v>1.6649999999999991</v>
      </c>
      <c r="F23" s="18">
        <f t="shared" si="6"/>
        <v>9.8800000000000026</v>
      </c>
      <c r="G23" s="18">
        <f t="shared" si="6"/>
        <v>4.625</v>
      </c>
      <c r="H23" s="18">
        <f t="shared" si="6"/>
        <v>1.3999999999999986</v>
      </c>
      <c r="I23" s="26"/>
    </row>
    <row r="24" spans="2:9" x14ac:dyDescent="0.35">
      <c r="B24" s="38"/>
      <c r="C24" s="7" t="s">
        <v>9</v>
      </c>
      <c r="D24" s="18">
        <f t="shared" ref="D24:H25" si="7">E11-$D11</f>
        <v>-1.0199999999999996</v>
      </c>
      <c r="E24" s="18">
        <f t="shared" si="7"/>
        <v>-6.4999999999997726E-2</v>
      </c>
      <c r="F24" s="18">
        <f t="shared" si="7"/>
        <v>9.0949999999999989</v>
      </c>
      <c r="G24" s="18">
        <f t="shared" si="7"/>
        <v>2.0949999999999989</v>
      </c>
      <c r="H24" s="18">
        <f t="shared" si="7"/>
        <v>-1.2699999999999996</v>
      </c>
      <c r="I24" s="26"/>
    </row>
    <row r="25" spans="2:9" x14ac:dyDescent="0.35">
      <c r="B25" s="38"/>
      <c r="C25" s="7" t="s">
        <v>10</v>
      </c>
      <c r="D25" s="18">
        <f t="shared" si="7"/>
        <v>3.5</v>
      </c>
      <c r="E25" s="18">
        <f t="shared" si="6"/>
        <v>0.49500000000000099</v>
      </c>
      <c r="F25" s="18">
        <f t="shared" si="6"/>
        <v>11.915000000000003</v>
      </c>
      <c r="G25" s="18">
        <f t="shared" si="6"/>
        <v>4.6799999999999962</v>
      </c>
      <c r="H25" s="18">
        <f t="shared" si="6"/>
        <v>0.59999999999999787</v>
      </c>
      <c r="I25" s="26"/>
    </row>
    <row r="26" spans="2:9" x14ac:dyDescent="0.35">
      <c r="B26" s="38"/>
      <c r="C26" s="12" t="s">
        <v>24</v>
      </c>
      <c r="D26" s="14">
        <f>AVERAGE(D23:D25)</f>
        <v>1.8266666666666669</v>
      </c>
      <c r="E26" s="14">
        <f t="shared" ref="E26:H26" si="8">AVERAGE(E23:E25)</f>
        <v>0.69833333333333414</v>
      </c>
      <c r="F26" s="14">
        <f t="shared" si="8"/>
        <v>10.296666666666669</v>
      </c>
      <c r="G26" s="14">
        <f t="shared" si="8"/>
        <v>3.7999999999999985</v>
      </c>
      <c r="H26" s="14">
        <f t="shared" si="8"/>
        <v>0.24333333333333229</v>
      </c>
      <c r="I26" s="27"/>
    </row>
    <row r="27" spans="2:9" s="5" customFormat="1" x14ac:dyDescent="0.35">
      <c r="B27" s="15"/>
      <c r="C27" s="16"/>
      <c r="D27" s="17"/>
      <c r="E27" s="17"/>
      <c r="F27" s="17"/>
      <c r="G27" s="17"/>
      <c r="H27" s="17"/>
      <c r="I27" s="17"/>
    </row>
    <row r="28" spans="2:9" x14ac:dyDescent="0.35">
      <c r="B28" s="34" t="s">
        <v>7</v>
      </c>
      <c r="C28" s="34"/>
      <c r="D28" s="34"/>
      <c r="E28" s="34"/>
      <c r="F28" s="34"/>
      <c r="G28" s="34"/>
      <c r="H28" s="34"/>
      <c r="I28" s="34"/>
    </row>
    <row r="29" spans="2:9" x14ac:dyDescent="0.35">
      <c r="B29" s="8" t="s">
        <v>1</v>
      </c>
      <c r="C29" s="8" t="s">
        <v>2</v>
      </c>
      <c r="D29" s="24" t="s">
        <v>26</v>
      </c>
      <c r="E29" s="24" t="s">
        <v>27</v>
      </c>
      <c r="F29" s="24" t="s">
        <v>25</v>
      </c>
      <c r="G29" s="24" t="s">
        <v>28</v>
      </c>
      <c r="H29" s="24" t="s">
        <v>29</v>
      </c>
      <c r="I29" s="4"/>
    </row>
    <row r="30" spans="2:9" x14ac:dyDescent="0.35">
      <c r="B30" s="39" t="s">
        <v>15</v>
      </c>
      <c r="C30" s="6" t="s">
        <v>4</v>
      </c>
      <c r="D30" s="18">
        <f t="shared" ref="D30:H30" si="9">D22-D17</f>
        <v>0.30799999999999983</v>
      </c>
      <c r="E30" s="18">
        <f t="shared" si="9"/>
        <v>0.30799999999999983</v>
      </c>
      <c r="F30" s="18">
        <f t="shared" si="9"/>
        <v>0.30799999999999983</v>
      </c>
      <c r="G30" s="18">
        <f t="shared" si="9"/>
        <v>0.30799999999999983</v>
      </c>
      <c r="H30" s="18">
        <f t="shared" si="9"/>
        <v>0.30799999999999983</v>
      </c>
      <c r="I30" s="26"/>
    </row>
    <row r="31" spans="2:9" x14ac:dyDescent="0.35">
      <c r="B31" s="39"/>
      <c r="C31" s="7" t="s">
        <v>11</v>
      </c>
      <c r="D31" s="18">
        <f>D22-D18</f>
        <v>-0.3019999999999996</v>
      </c>
      <c r="E31" s="18">
        <f>E22-E18</f>
        <v>-0.3019999999999996</v>
      </c>
      <c r="F31" s="18">
        <f t="shared" ref="F31:H31" si="10">F22-F18</f>
        <v>-0.3019999999999996</v>
      </c>
      <c r="G31" s="18">
        <f t="shared" si="10"/>
        <v>-0.3019999999999996</v>
      </c>
      <c r="H31" s="18">
        <f t="shared" si="10"/>
        <v>-0.3019999999999996</v>
      </c>
      <c r="I31" s="26"/>
    </row>
    <row r="32" spans="2:9" x14ac:dyDescent="0.35">
      <c r="B32" s="39"/>
      <c r="C32" s="7" t="s">
        <v>5</v>
      </c>
      <c r="D32" s="18">
        <f>D22-D19</f>
        <v>0.76800000000000068</v>
      </c>
      <c r="E32" s="18">
        <f>E22-E19</f>
        <v>0.76800000000000068</v>
      </c>
      <c r="F32" s="18">
        <f t="shared" ref="F32:H32" si="11">F22-F19</f>
        <v>0.76800000000000068</v>
      </c>
      <c r="G32" s="18">
        <f t="shared" si="11"/>
        <v>0.76800000000000068</v>
      </c>
      <c r="H32" s="18">
        <f t="shared" si="11"/>
        <v>0.76800000000000068</v>
      </c>
      <c r="I32" s="26"/>
    </row>
    <row r="33" spans="2:11" x14ac:dyDescent="0.35">
      <c r="B33" s="39"/>
      <c r="C33" s="7" t="s">
        <v>12</v>
      </c>
      <c r="D33" s="18">
        <f>D22-D20</f>
        <v>-0.23199999999999932</v>
      </c>
      <c r="E33" s="18">
        <f>E22-E20</f>
        <v>-0.23199999999999932</v>
      </c>
      <c r="F33" s="18">
        <f t="shared" ref="F33:H33" si="12">F22-F20</f>
        <v>-0.23199999999999932</v>
      </c>
      <c r="G33" s="18">
        <f t="shared" si="12"/>
        <v>-0.23199999999999932</v>
      </c>
      <c r="H33" s="18">
        <f t="shared" si="12"/>
        <v>-0.23199999999999932</v>
      </c>
      <c r="I33" s="26"/>
    </row>
    <row r="34" spans="2:11" x14ac:dyDescent="0.35">
      <c r="B34" s="39"/>
      <c r="C34" s="7" t="s">
        <v>13</v>
      </c>
      <c r="D34" s="18">
        <f>D22-D21</f>
        <v>-0.54200000000000159</v>
      </c>
      <c r="E34" s="18">
        <f>E22-E21</f>
        <v>-0.54200000000000159</v>
      </c>
      <c r="F34" s="18">
        <f t="shared" ref="F34:H34" si="13">F22-F21</f>
        <v>-0.54200000000000159</v>
      </c>
      <c r="G34" s="18">
        <f t="shared" si="13"/>
        <v>-0.54200000000000159</v>
      </c>
      <c r="H34" s="18">
        <f t="shared" si="13"/>
        <v>-0.54200000000000159</v>
      </c>
      <c r="I34" s="26"/>
    </row>
    <row r="35" spans="2:11" x14ac:dyDescent="0.35">
      <c r="B35" s="39"/>
      <c r="C35" s="11" t="s">
        <v>23</v>
      </c>
      <c r="D35" s="19">
        <f>AVERAGE(D30:D34)</f>
        <v>0</v>
      </c>
      <c r="E35" s="19">
        <f t="shared" ref="E35:H35" si="14">AVERAGE(E30:E34)</f>
        <v>0</v>
      </c>
      <c r="F35" s="19">
        <f t="shared" si="14"/>
        <v>0</v>
      </c>
      <c r="G35" s="19">
        <f t="shared" si="14"/>
        <v>0</v>
      </c>
      <c r="H35" s="19">
        <f t="shared" si="14"/>
        <v>0</v>
      </c>
      <c r="I35" s="27"/>
    </row>
    <row r="36" spans="2:11" x14ac:dyDescent="0.35">
      <c r="B36" s="38" t="s">
        <v>17</v>
      </c>
      <c r="C36" s="7" t="s">
        <v>14</v>
      </c>
      <c r="D36" s="18">
        <f t="shared" ref="D36:H36" si="15">D23-D22</f>
        <v>1.2850000000000037</v>
      </c>
      <c r="E36" s="18">
        <f t="shared" si="15"/>
        <v>0.16700000000000159</v>
      </c>
      <c r="F36" s="18">
        <f t="shared" si="15"/>
        <v>-0.32600000000000051</v>
      </c>
      <c r="G36" s="18">
        <f t="shared" si="15"/>
        <v>0.73700000000000188</v>
      </c>
      <c r="H36" s="18">
        <f t="shared" si="15"/>
        <v>0.61900000000000333</v>
      </c>
      <c r="I36" s="26"/>
    </row>
    <row r="37" spans="2:11" x14ac:dyDescent="0.35">
      <c r="B37" s="38"/>
      <c r="C37" s="7" t="s">
        <v>9</v>
      </c>
      <c r="D37" s="18">
        <f t="shared" ref="D37:H37" si="16">D24-D22</f>
        <v>-2.7349999999999959</v>
      </c>
      <c r="E37" s="18">
        <f t="shared" si="16"/>
        <v>-1.5629999999999953</v>
      </c>
      <c r="F37" s="18">
        <f t="shared" si="16"/>
        <v>-1.1110000000000042</v>
      </c>
      <c r="G37" s="18">
        <f t="shared" si="16"/>
        <v>-1.7929999999999993</v>
      </c>
      <c r="H37" s="18">
        <f t="shared" si="16"/>
        <v>-2.0509999999999948</v>
      </c>
      <c r="I37" s="26"/>
    </row>
    <row r="38" spans="2:11" x14ac:dyDescent="0.35">
      <c r="B38" s="38"/>
      <c r="C38" s="7" t="s">
        <v>10</v>
      </c>
      <c r="D38" s="18">
        <f>D25-D22</f>
        <v>1.7850000000000037</v>
      </c>
      <c r="E38" s="18">
        <f>E25-E22</f>
        <v>-1.0029999999999966</v>
      </c>
      <c r="F38" s="18">
        <f t="shared" ref="F38:H38" si="17">F25-F22</f>
        <v>1.7089999999999996</v>
      </c>
      <c r="G38" s="18">
        <f t="shared" si="17"/>
        <v>0.79199999999999804</v>
      </c>
      <c r="H38" s="18">
        <f t="shared" si="17"/>
        <v>-0.18099999999999739</v>
      </c>
      <c r="I38" s="26"/>
    </row>
    <row r="39" spans="2:11" ht="14.25" customHeight="1" x14ac:dyDescent="0.35">
      <c r="B39" s="38"/>
      <c r="C39" s="12" t="s">
        <v>23</v>
      </c>
      <c r="D39" s="14">
        <f>AVERAGE(D36:D38)</f>
        <v>0.11166666666667051</v>
      </c>
      <c r="E39" s="14">
        <f t="shared" ref="E39:H39" si="18">AVERAGE(E36:E38)</f>
        <v>-0.79966666666666342</v>
      </c>
      <c r="F39" s="14">
        <f t="shared" si="18"/>
        <v>9.0666666666664966E-2</v>
      </c>
      <c r="G39" s="14">
        <f t="shared" si="18"/>
        <v>-8.7999999999999787E-2</v>
      </c>
      <c r="H39" s="14">
        <f t="shared" si="18"/>
        <v>-0.53766666666666296</v>
      </c>
      <c r="I39" s="27"/>
    </row>
    <row r="40" spans="2:11" s="5" customFormat="1" ht="14.25" customHeight="1" x14ac:dyDescent="0.35">
      <c r="B40" s="15"/>
      <c r="C40" s="16"/>
      <c r="D40" s="17"/>
      <c r="E40" s="17"/>
      <c r="F40" s="17"/>
      <c r="G40" s="17"/>
      <c r="H40" s="17"/>
      <c r="I40" s="17"/>
    </row>
    <row r="41" spans="2:11" ht="14.25" customHeight="1" x14ac:dyDescent="0.35">
      <c r="B41" s="35" t="s">
        <v>8</v>
      </c>
      <c r="C41" s="36"/>
      <c r="D41" s="36"/>
      <c r="E41" s="36"/>
      <c r="F41" s="36"/>
      <c r="G41" s="36"/>
      <c r="H41" s="36"/>
      <c r="I41" s="37"/>
      <c r="J41" s="3" t="s">
        <v>36</v>
      </c>
      <c r="K41" s="3" t="s">
        <v>37</v>
      </c>
    </row>
    <row r="42" spans="2:11" x14ac:dyDescent="0.35">
      <c r="B42" s="8" t="s">
        <v>1</v>
      </c>
      <c r="C42" s="8" t="s">
        <v>2</v>
      </c>
      <c r="D42" s="29" t="s">
        <v>26</v>
      </c>
      <c r="E42" s="29" t="s">
        <v>27</v>
      </c>
      <c r="F42" s="29" t="s">
        <v>25</v>
      </c>
      <c r="G42" s="29" t="s">
        <v>28</v>
      </c>
      <c r="H42" s="29" t="s">
        <v>29</v>
      </c>
      <c r="I42" s="4"/>
      <c r="J42" s="40" t="s">
        <v>26</v>
      </c>
      <c r="K42" s="2" t="s">
        <v>31</v>
      </c>
    </row>
    <row r="43" spans="2:11" x14ac:dyDescent="0.35">
      <c r="B43" s="39" t="s">
        <v>15</v>
      </c>
      <c r="C43" s="6" t="s">
        <v>4</v>
      </c>
      <c r="D43" s="18">
        <f t="shared" ref="D43:D48" si="19">2^-D30</f>
        <v>0.80776077760960829</v>
      </c>
      <c r="E43" s="18">
        <f t="shared" ref="E43:H43" si="20">2^-E30</f>
        <v>0.80776077760960829</v>
      </c>
      <c r="F43" s="18">
        <f t="shared" si="20"/>
        <v>0.80776077760960829</v>
      </c>
      <c r="G43" s="18">
        <f t="shared" si="20"/>
        <v>0.80776077760960829</v>
      </c>
      <c r="H43" s="18">
        <f t="shared" si="20"/>
        <v>0.80776077760960829</v>
      </c>
      <c r="I43" s="26"/>
      <c r="J43" s="40" t="s">
        <v>27</v>
      </c>
      <c r="K43" s="2" t="s">
        <v>32</v>
      </c>
    </row>
    <row r="44" spans="2:11" x14ac:dyDescent="0.35">
      <c r="B44" s="39"/>
      <c r="C44" s="7" t="s">
        <v>11</v>
      </c>
      <c r="D44" s="18">
        <f t="shared" si="19"/>
        <v>1.2328523254638062</v>
      </c>
      <c r="E44" s="18">
        <f t="shared" ref="E44:H44" si="21">2^-E31</f>
        <v>1.2328523254638062</v>
      </c>
      <c r="F44" s="18">
        <f t="shared" si="21"/>
        <v>1.2328523254638062</v>
      </c>
      <c r="G44" s="18">
        <f t="shared" si="21"/>
        <v>1.2328523254638062</v>
      </c>
      <c r="H44" s="18">
        <f t="shared" si="21"/>
        <v>1.2328523254638062</v>
      </c>
      <c r="I44" s="26"/>
      <c r="J44" s="40" t="s">
        <v>25</v>
      </c>
      <c r="K44" s="2" t="s">
        <v>33</v>
      </c>
    </row>
    <row r="45" spans="2:11" x14ac:dyDescent="0.35">
      <c r="B45" s="39"/>
      <c r="C45" s="7" t="s">
        <v>5</v>
      </c>
      <c r="D45" s="18">
        <f t="shared" si="19"/>
        <v>0.58723098560682641</v>
      </c>
      <c r="E45" s="18">
        <f t="shared" ref="E45:H45" si="22">2^-E32</f>
        <v>0.58723098560682641</v>
      </c>
      <c r="F45" s="18">
        <f t="shared" si="22"/>
        <v>0.58723098560682641</v>
      </c>
      <c r="G45" s="18">
        <f t="shared" si="22"/>
        <v>0.58723098560682641</v>
      </c>
      <c r="H45" s="18">
        <f t="shared" si="22"/>
        <v>0.58723098560682641</v>
      </c>
      <c r="I45" s="26"/>
      <c r="J45" s="40" t="s">
        <v>28</v>
      </c>
      <c r="K45" s="2" t="s">
        <v>34</v>
      </c>
    </row>
    <row r="46" spans="2:11" x14ac:dyDescent="0.35">
      <c r="B46" s="39"/>
      <c r="C46" s="7" t="s">
        <v>12</v>
      </c>
      <c r="D46" s="18">
        <f t="shared" si="19"/>
        <v>1.1744619712136528</v>
      </c>
      <c r="E46" s="18">
        <f t="shared" ref="E46:H46" si="23">2^-E33</f>
        <v>1.1744619712136528</v>
      </c>
      <c r="F46" s="18">
        <f t="shared" si="23"/>
        <v>1.1744619712136528</v>
      </c>
      <c r="G46" s="18">
        <f t="shared" si="23"/>
        <v>1.1744619712136528</v>
      </c>
      <c r="H46" s="18">
        <f t="shared" si="23"/>
        <v>1.1744619712136528</v>
      </c>
      <c r="I46" s="26"/>
      <c r="J46" s="40" t="s">
        <v>29</v>
      </c>
      <c r="K46" s="2" t="s">
        <v>35</v>
      </c>
    </row>
    <row r="47" spans="2:11" x14ac:dyDescent="0.35">
      <c r="B47" s="39"/>
      <c r="C47" s="7" t="s">
        <v>13</v>
      </c>
      <c r="D47" s="18">
        <f t="shared" si="19"/>
        <v>1.4559895489990882</v>
      </c>
      <c r="E47" s="18">
        <f t="shared" ref="E47:H47" si="24">2^-E34</f>
        <v>1.4559895489990882</v>
      </c>
      <c r="F47" s="18">
        <f t="shared" si="24"/>
        <v>1.4559895489990882</v>
      </c>
      <c r="G47" s="18">
        <f t="shared" si="24"/>
        <v>1.4559895489990882</v>
      </c>
      <c r="H47" s="18">
        <f t="shared" si="24"/>
        <v>1.4559895489990882</v>
      </c>
      <c r="I47" s="26"/>
    </row>
    <row r="48" spans="2:11" x14ac:dyDescent="0.35">
      <c r="B48" s="39"/>
      <c r="C48" s="11" t="s">
        <v>22</v>
      </c>
      <c r="D48" s="19">
        <f t="shared" si="19"/>
        <v>1</v>
      </c>
      <c r="E48" s="19">
        <f t="shared" ref="E48:H48" si="25">2^-E35</f>
        <v>1</v>
      </c>
      <c r="F48" s="19">
        <f t="shared" si="25"/>
        <v>1</v>
      </c>
      <c r="G48" s="19">
        <f t="shared" si="25"/>
        <v>1</v>
      </c>
      <c r="H48" s="19">
        <f t="shared" si="25"/>
        <v>1</v>
      </c>
      <c r="I48" s="27"/>
    </row>
    <row r="49" spans="2:9" x14ac:dyDescent="0.35">
      <c r="B49" s="39"/>
      <c r="C49" s="22" t="s">
        <v>20</v>
      </c>
      <c r="D49" s="23">
        <f>STDEV(D43:D47)/SQRT(5)</f>
        <v>0.15597668210725357</v>
      </c>
      <c r="E49" s="23">
        <f t="shared" ref="E49:H49" si="26">STDEV(E43:E47)/SQRT(5)</f>
        <v>0.15597668210725357</v>
      </c>
      <c r="F49" s="23">
        <f t="shared" si="26"/>
        <v>0.15597668210725357</v>
      </c>
      <c r="G49" s="23">
        <f t="shared" si="26"/>
        <v>0.15597668210725357</v>
      </c>
      <c r="H49" s="23">
        <f t="shared" si="26"/>
        <v>0.15597668210725357</v>
      </c>
      <c r="I49" s="26"/>
    </row>
    <row r="50" spans="2:9" x14ac:dyDescent="0.35">
      <c r="B50" s="38" t="s">
        <v>17</v>
      </c>
      <c r="C50" s="7" t="s">
        <v>14</v>
      </c>
      <c r="D50" s="18">
        <f>2^-D36</f>
        <v>0.41037080440524815</v>
      </c>
      <c r="E50" s="18">
        <f t="shared" ref="E50:H50" si="27">2^-E36</f>
        <v>0.89069290060667994</v>
      </c>
      <c r="F50" s="18">
        <f t="shared" si="27"/>
        <v>1.2535330204406909</v>
      </c>
      <c r="G50" s="18">
        <f t="shared" si="27"/>
        <v>0.59998569118660705</v>
      </c>
      <c r="H50" s="18">
        <f t="shared" si="27"/>
        <v>0.65112209478451266</v>
      </c>
      <c r="I50" s="26"/>
    </row>
    <row r="51" spans="2:9" x14ac:dyDescent="0.35">
      <c r="B51" s="38"/>
      <c r="C51" s="7" t="s">
        <v>9</v>
      </c>
      <c r="D51" s="18">
        <f>2^-D37</f>
        <v>6.6575898776921774</v>
      </c>
      <c r="E51" s="18">
        <f t="shared" ref="E51:H51" si="28">2^-E37</f>
        <v>2.9546761271651114</v>
      </c>
      <c r="F51" s="18">
        <f t="shared" si="28"/>
        <v>2.1599531196657709</v>
      </c>
      <c r="G51" s="18">
        <f t="shared" si="28"/>
        <v>3.4653474256003474</v>
      </c>
      <c r="H51" s="18">
        <f t="shared" si="28"/>
        <v>4.1439310542400598</v>
      </c>
      <c r="I51" s="26"/>
    </row>
    <row r="52" spans="2:9" x14ac:dyDescent="0.35">
      <c r="B52" s="38"/>
      <c r="C52" s="7" t="s">
        <v>10</v>
      </c>
      <c r="D52" s="18">
        <f>2^-D38</f>
        <v>0.29017597859592936</v>
      </c>
      <c r="E52" s="18">
        <f t="shared" ref="E52:H52" si="29">2^-E38</f>
        <v>2.0041632101592608</v>
      </c>
      <c r="F52" s="18">
        <f t="shared" si="29"/>
        <v>0.30587201028296668</v>
      </c>
      <c r="G52" s="18">
        <f t="shared" si="29"/>
        <v>0.5775428922767929</v>
      </c>
      <c r="H52" s="18">
        <f t="shared" si="29"/>
        <v>1.1336694127784204</v>
      </c>
      <c r="I52" s="26"/>
    </row>
    <row r="53" spans="2:9" x14ac:dyDescent="0.35">
      <c r="B53" s="38"/>
      <c r="C53" s="12" t="s">
        <v>22</v>
      </c>
      <c r="D53" s="14">
        <f>2^-D39</f>
        <v>0.92551824345630906</v>
      </c>
      <c r="E53" s="14">
        <f t="shared" ref="E53:H53" si="30">2^-E39</f>
        <v>1.7406988932828587</v>
      </c>
      <c r="F53" s="14">
        <f t="shared" si="30"/>
        <v>0.93908869781244519</v>
      </c>
      <c r="G53" s="14">
        <f t="shared" si="30"/>
        <v>1.0628956743585531</v>
      </c>
      <c r="H53" s="14">
        <f t="shared" si="30"/>
        <v>1.4516228450603335</v>
      </c>
      <c r="I53" s="27"/>
    </row>
    <row r="54" spans="2:9" x14ac:dyDescent="0.35">
      <c r="B54" s="38"/>
      <c r="C54" s="22" t="s">
        <v>20</v>
      </c>
      <c r="D54" s="23">
        <f>STDEV(D50:D52)/SQRT(3)</f>
        <v>2.1027251195135039</v>
      </c>
      <c r="E54" s="23">
        <f t="shared" ref="E54:H54" si="31">STDEV(E50:E52)/SQRT(3)</f>
        <v>0.59643932797359278</v>
      </c>
      <c r="F54" s="23">
        <f t="shared" si="31"/>
        <v>0.53527124726226061</v>
      </c>
      <c r="G54" s="23">
        <f t="shared" si="31"/>
        <v>0.95888293141752223</v>
      </c>
      <c r="H54" s="23">
        <f t="shared" si="31"/>
        <v>1.0927600501942925</v>
      </c>
      <c r="I54" s="26"/>
    </row>
    <row r="55" spans="2:9" x14ac:dyDescent="0.35">
      <c r="D55" s="10"/>
      <c r="E55" s="10"/>
      <c r="F55" s="9"/>
      <c r="G55" s="10"/>
      <c r="H55" s="10"/>
      <c r="I55" s="28"/>
    </row>
    <row r="56" spans="2:9" x14ac:dyDescent="0.35">
      <c r="B56" s="20" t="s">
        <v>21</v>
      </c>
      <c r="C56" s="20" t="s">
        <v>19</v>
      </c>
      <c r="D56" s="21">
        <f>TTEST(D43:D47,D50:D52,2,2)</f>
        <v>0.40077455563549547</v>
      </c>
      <c r="E56" s="21">
        <f t="shared" ref="E56:H56" si="32">TTEST(E43:E47,E50:E52,2,2)</f>
        <v>0.11209426181159743</v>
      </c>
      <c r="F56" s="21">
        <f t="shared" si="32"/>
        <v>0.68574511792187942</v>
      </c>
      <c r="G56" s="21">
        <f t="shared" si="32"/>
        <v>0.522486857068448</v>
      </c>
      <c r="H56" s="21">
        <f t="shared" si="32"/>
        <v>0.30509127312467771</v>
      </c>
      <c r="I56" s="26"/>
    </row>
    <row r="58" spans="2:9" x14ac:dyDescent="0.35">
      <c r="D58" s="9"/>
      <c r="E58" s="9"/>
      <c r="F58" s="9"/>
      <c r="G58" s="9"/>
      <c r="H58" s="9"/>
      <c r="I58" s="9"/>
    </row>
    <row r="59" spans="2:9" x14ac:dyDescent="0.35">
      <c r="D59" s="9"/>
    </row>
  </sheetData>
  <mergeCells count="12">
    <mergeCell ref="B2:I2"/>
    <mergeCell ref="B15:I15"/>
    <mergeCell ref="B28:I28"/>
    <mergeCell ref="B41:I41"/>
    <mergeCell ref="B50:B54"/>
    <mergeCell ref="B43:B49"/>
    <mergeCell ref="B4:B9"/>
    <mergeCell ref="B10:B13"/>
    <mergeCell ref="B17:B22"/>
    <mergeCell ref="B23:B26"/>
    <mergeCell ref="B30:B35"/>
    <mergeCell ref="B36:B39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Group I vs Group II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2019-12-17T13:16:47Z</dcterms:modified>
</cp:coreProperties>
</file>